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'Nappali'!$A$1:$W$60</definedName>
  </definedNames>
  <calcPr fullCalcOnLoad="1"/>
</workbook>
</file>

<file path=xl/sharedStrings.xml><?xml version="1.0" encoding="utf-8"?>
<sst xmlns="http://schemas.openxmlformats.org/spreadsheetml/2006/main" count="147" uniqueCount="87">
  <si>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</si>
  <si>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</si>
  <si>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</si>
  <si>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</si>
  <si>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</si>
  <si>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</si>
  <si>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</si>
  <si>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</si>
  <si>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</si>
  <si>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</si>
  <si>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</si>
  <si>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</si>
  <si>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</si>
  <si>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</si>
  <si>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</si>
  <si>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</si>
  <si>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</si>
  <si>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</si>
  <si>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</si>
  <si>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</si>
  <si>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</si>
  <si>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Gazdaságtudományi és társadalomtudományi ismeretek</t>
  </si>
  <si>
    <t>Haladó stratégiai menedzsment</t>
  </si>
  <si>
    <t>Diplomadolgozat 2</t>
  </si>
  <si>
    <t>Haladó módszertani ismeretek</t>
  </si>
  <si>
    <t>Haladó marketing menedzsment</t>
  </si>
  <si>
    <t>Haladó pénzügyek</t>
  </si>
  <si>
    <t>Haladó szervezetelmélet és szervezeti magatartás</t>
  </si>
  <si>
    <t>Integrált információs rendszerek irányítása</t>
  </si>
  <si>
    <t>Változás- és tudásmenedzsment</t>
  </si>
  <si>
    <t>Gazdaságpolitika</t>
  </si>
  <si>
    <t>Világgazdasági és integrációs folyamatok</t>
  </si>
  <si>
    <t>A szervezeti kultúra elemzése és fejlesztése</t>
  </si>
  <si>
    <t>Stratégiai emberi erőforrás menedzsment</t>
  </si>
  <si>
    <t>A szervezetfejlesztés elmélete modelljei és gyakorlata</t>
  </si>
  <si>
    <t>Üzleti etika</t>
  </si>
  <si>
    <t>Tanuló szervezetek, szervezeti tanulás</t>
  </si>
  <si>
    <t>Vezetői kompetenciafejlesztés</t>
  </si>
  <si>
    <t>Döntéselmélet</t>
  </si>
  <si>
    <t>EE Specializáció:</t>
  </si>
  <si>
    <t>Controlling Specializáció:</t>
  </si>
  <si>
    <t>Pénzügyi kimutatások elemzése</t>
  </si>
  <si>
    <t>Vezetői számvitel</t>
  </si>
  <si>
    <t>Az SAP használata a számvitelben és a controllingban</t>
  </si>
  <si>
    <t>A controlling speciális területei</t>
  </si>
  <si>
    <t>Pénzügyi controlling</t>
  </si>
  <si>
    <t>Teljesítménymérés és vállalatértékelés</t>
  </si>
  <si>
    <t>Controlling esettanulmányok</t>
  </si>
  <si>
    <t>Döntéstámogatás a controllingban</t>
  </si>
  <si>
    <t>Vezetés és szervezés szakmai ismeretek:</t>
  </si>
  <si>
    <t>Számvitel és controlling vezetőknek</t>
  </si>
  <si>
    <t>Vezetői közgazdaságtan</t>
  </si>
  <si>
    <t>Munkajog</t>
  </si>
  <si>
    <t>Vezetői üzleti gazdaságtan</t>
  </si>
  <si>
    <r>
      <t>Diplomadolgozat</t>
    </r>
    <r>
      <rPr>
        <sz val="8"/>
        <rFont val="Times New Roman"/>
        <family val="1"/>
      </rPr>
      <t xml:space="preserve"> 1</t>
    </r>
  </si>
  <si>
    <t>Testnevelés</t>
  </si>
  <si>
    <t>A</t>
  </si>
  <si>
    <t>HR trendek és tendenciák</t>
  </si>
  <si>
    <t>szabadon választható 1. tárgy</t>
  </si>
  <si>
    <t>szabadon választható 2. tárgy</t>
  </si>
  <si>
    <t>tárgyfelelős</t>
  </si>
  <si>
    <t>Dr. Balogh Péter</t>
  </si>
  <si>
    <t>Dr. Oláh Judit</t>
  </si>
  <si>
    <t>Dr. Herdon Miklós</t>
  </si>
  <si>
    <t>Dr. Nábrádi András</t>
  </si>
  <si>
    <t>Dr. Kapás Judit</t>
  </si>
  <si>
    <t>Dr. Czeglédi Pál</t>
  </si>
  <si>
    <t>Dr. Szakály Zoltán</t>
  </si>
  <si>
    <t>Dr. Károlyiné dr. Törő Emese</t>
  </si>
  <si>
    <t>Dr. Erdey László</t>
  </si>
  <si>
    <t>Dr. Kun András István</t>
  </si>
  <si>
    <t>Dr. Ujhelyi Mária</t>
  </si>
  <si>
    <t>Dr. Dajnoki Krisztina</t>
  </si>
  <si>
    <t>Barizsné Dr. Hadházi Edit</t>
  </si>
  <si>
    <t>Dr. Kiss Zsuzsanna</t>
  </si>
  <si>
    <t>Dr. Szabados György</t>
  </si>
  <si>
    <t>Dr. Tarnóczi Tibor</t>
  </si>
  <si>
    <t>Dékán Tamásné Dr. Orbán Ildikó</t>
  </si>
  <si>
    <t>Dr. Fenyves Veronika</t>
  </si>
  <si>
    <t>Dr. Kárpáti Tibor</t>
  </si>
  <si>
    <t>Dr. Kiss Anita</t>
  </si>
  <si>
    <t>Munkaerőpiaci ismeretek</t>
  </si>
  <si>
    <t>Termelés - és folyamatmenedzsment</t>
  </si>
  <si>
    <t xml:space="preserve">Kutatásmódszertan </t>
  </si>
  <si>
    <t>Dr. Popovics Péter</t>
  </si>
  <si>
    <t>Összesen EE specializációval</t>
  </si>
  <si>
    <t>Összesen Controlling specializációval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</si>
</sst>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160" zoomScaleNormal="130" zoomScaleSheetLayoutView="160" zoomScalePageLayoutView="0" workbookViewId="0" topLeftCell="A1">
      <pane ySplit="6" topLeftCell="A43" activePane="bottomLeft" state="frozen"/>
      <selection pane="topLeft" activeCell="D97" sqref="D97"/>
      <selection pane="bottomLeft" activeCell="B53" sqref="B53"/>
    </sheetView>
  </sheetViews>
  <sheetFormatPr defaultColWidth="8.8515625" defaultRowHeight="12.75"/>
  <cols>
    <col min="1" max="1" width="39.00390625" style="10" customWidth="1"/>
    <col min="2" max="2" width="7.7109375" style="10" customWidth="1"/>
    <col min="3" max="3" width="6.28125" style="10" customWidth="1"/>
    <col min="4" max="4" width="6.57421875" style="10" customWidth="1"/>
    <col min="5" max="5" width="6.421875" style="10" customWidth="1"/>
    <col min="6" max="6" width="10.28125" style="10" customWidth="1"/>
    <col min="7" max="7" width="3.57421875" style="10" customWidth="1"/>
    <col min="8" max="8" width="3.8515625" style="10" customWidth="1"/>
    <col min="9" max="9" width="3.421875" style="10" customWidth="1"/>
    <col min="10" max="10" width="5.140625" style="10" customWidth="1"/>
    <col min="11" max="12" width="3.8515625" style="10" customWidth="1"/>
    <col min="13" max="13" width="4.140625" style="10" customWidth="1"/>
    <col min="14" max="14" width="4.57421875" style="10" customWidth="1"/>
    <col min="15" max="16" width="3.8515625" style="10" customWidth="1"/>
    <col min="17" max="17" width="4.00390625" style="10" customWidth="1"/>
    <col min="18" max="18" width="5.140625" style="10" customWidth="1"/>
    <col min="19" max="20" width="3.8515625" style="10" customWidth="1"/>
    <col min="21" max="21" width="4.140625" style="10" customWidth="1"/>
    <col min="22" max="22" width="5.140625" style="10" customWidth="1"/>
    <col min="23" max="23" width="27.28125" style="10" customWidth="1"/>
    <col min="24" max="16384" width="8.8515625" style="10" customWidth="1"/>
  </cols>
  <sheetData>
    <row r="1" spans="1:23" ht="12.75" customHeight="1">
      <c r="A1" s="29" t="s">
        <v>0</v>
      </c>
      <c r="B1" s="29" t="s">
        <v>1</v>
      </c>
      <c r="C1" s="35"/>
      <c r="D1" s="35"/>
      <c r="E1" s="35"/>
      <c r="F1" s="35" t="s">
        <v>15</v>
      </c>
      <c r="G1" s="36" t="s">
        <v>2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4" t="s">
        <v>60</v>
      </c>
    </row>
    <row r="2" spans="1:23" ht="12.75">
      <c r="A2" s="29"/>
      <c r="B2" s="35"/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4"/>
    </row>
    <row r="3" spans="1:23" ht="12.75" customHeight="1">
      <c r="A3" s="29"/>
      <c r="B3" s="33" t="s">
        <v>16</v>
      </c>
      <c r="C3" s="33" t="s">
        <v>9</v>
      </c>
      <c r="D3" s="33" t="s">
        <v>10</v>
      </c>
      <c r="E3" s="32" t="s">
        <v>11</v>
      </c>
      <c r="F3" s="35"/>
      <c r="G3" s="29" t="s">
        <v>3</v>
      </c>
      <c r="H3" s="29"/>
      <c r="I3" s="29"/>
      <c r="J3" s="29"/>
      <c r="K3" s="29"/>
      <c r="L3" s="29"/>
      <c r="M3" s="29"/>
      <c r="N3" s="29"/>
      <c r="O3" s="29" t="s">
        <v>4</v>
      </c>
      <c r="P3" s="29"/>
      <c r="Q3" s="29"/>
      <c r="R3" s="29"/>
      <c r="S3" s="29"/>
      <c r="T3" s="29"/>
      <c r="U3" s="29"/>
      <c r="V3" s="29"/>
      <c r="W3" s="34"/>
    </row>
    <row r="4" spans="1:23" ht="12.75">
      <c r="A4" s="29"/>
      <c r="B4" s="33"/>
      <c r="C4" s="33"/>
      <c r="D4" s="33"/>
      <c r="E4" s="32"/>
      <c r="F4" s="35"/>
      <c r="G4" s="29">
        <v>1</v>
      </c>
      <c r="H4" s="29"/>
      <c r="I4" s="29"/>
      <c r="J4" s="29"/>
      <c r="K4" s="29">
        <v>2</v>
      </c>
      <c r="L4" s="29"/>
      <c r="M4" s="29"/>
      <c r="N4" s="29"/>
      <c r="O4" s="29">
        <v>3</v>
      </c>
      <c r="P4" s="29"/>
      <c r="Q4" s="29"/>
      <c r="R4" s="29"/>
      <c r="S4" s="29">
        <v>4</v>
      </c>
      <c r="T4" s="29"/>
      <c r="U4" s="29"/>
      <c r="V4" s="29"/>
      <c r="W4" s="34"/>
    </row>
    <row r="5" spans="1:23" ht="12.75">
      <c r="A5" s="29"/>
      <c r="B5" s="33"/>
      <c r="C5" s="33"/>
      <c r="D5" s="33"/>
      <c r="E5" s="32"/>
      <c r="F5" s="35"/>
      <c r="G5" s="29">
        <v>15</v>
      </c>
      <c r="H5" s="29"/>
      <c r="I5" s="29"/>
      <c r="J5" s="29"/>
      <c r="K5" s="29">
        <v>15</v>
      </c>
      <c r="L5" s="29"/>
      <c r="M5" s="29"/>
      <c r="N5" s="29"/>
      <c r="O5" s="29">
        <v>15</v>
      </c>
      <c r="P5" s="29"/>
      <c r="Q5" s="29"/>
      <c r="R5" s="29"/>
      <c r="S5" s="29">
        <v>15</v>
      </c>
      <c r="T5" s="29"/>
      <c r="U5" s="29"/>
      <c r="V5" s="29"/>
      <c r="W5" s="34"/>
    </row>
    <row r="6" spans="1:23" ht="27" customHeight="1">
      <c r="A6" s="29"/>
      <c r="B6" s="33"/>
      <c r="C6" s="33"/>
      <c r="D6" s="33"/>
      <c r="E6" s="32"/>
      <c r="F6" s="35"/>
      <c r="G6" s="2" t="s">
        <v>5</v>
      </c>
      <c r="H6" s="2" t="s">
        <v>6</v>
      </c>
      <c r="I6" s="2" t="s">
        <v>7</v>
      </c>
      <c r="J6" s="2" t="s">
        <v>17</v>
      </c>
      <c r="K6" s="2" t="s">
        <v>5</v>
      </c>
      <c r="L6" s="2" t="s">
        <v>6</v>
      </c>
      <c r="M6" s="2" t="s">
        <v>7</v>
      </c>
      <c r="N6" s="2" t="s">
        <v>17</v>
      </c>
      <c r="O6" s="2" t="s">
        <v>5</v>
      </c>
      <c r="P6" s="2" t="s">
        <v>6</v>
      </c>
      <c r="Q6" s="2" t="s">
        <v>7</v>
      </c>
      <c r="R6" s="2" t="s">
        <v>17</v>
      </c>
      <c r="S6" s="2" t="s">
        <v>5</v>
      </c>
      <c r="T6" s="2" t="s">
        <v>6</v>
      </c>
      <c r="U6" s="2" t="s">
        <v>7</v>
      </c>
      <c r="V6" s="2" t="s">
        <v>17</v>
      </c>
      <c r="W6" s="34"/>
    </row>
    <row r="7" spans="1:23" ht="12.75">
      <c r="A7" s="31" t="s">
        <v>21</v>
      </c>
      <c r="B7" s="31"/>
      <c r="C7" s="31"/>
      <c r="D7" s="31"/>
      <c r="E7" s="21">
        <f>SUM(E8:E15)</f>
        <v>30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2"/>
    </row>
    <row r="8" spans="1:23" ht="12.75">
      <c r="A8" s="13" t="s">
        <v>53</v>
      </c>
      <c r="B8" s="2">
        <f>C8+D8</f>
        <v>60</v>
      </c>
      <c r="C8" s="2">
        <f aca="true" t="shared" si="0" ref="C8:D10">(G8+K8+O8+S8)*15</f>
        <v>30</v>
      </c>
      <c r="D8" s="2">
        <f t="shared" si="0"/>
        <v>30</v>
      </c>
      <c r="E8" s="3">
        <f>+J8+N8+R8+V8</f>
        <v>4</v>
      </c>
      <c r="F8" s="2"/>
      <c r="G8" s="9">
        <v>2</v>
      </c>
      <c r="H8" s="9">
        <v>2</v>
      </c>
      <c r="I8" s="9" t="s">
        <v>20</v>
      </c>
      <c r="J8" s="9">
        <v>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8" t="s">
        <v>84</v>
      </c>
    </row>
    <row r="9" spans="1:23" ht="12.75">
      <c r="A9" s="13" t="s">
        <v>24</v>
      </c>
      <c r="B9" s="2">
        <f>C9+D9</f>
        <v>60</v>
      </c>
      <c r="C9" s="2">
        <f t="shared" si="0"/>
        <v>30</v>
      </c>
      <c r="D9" s="2">
        <f t="shared" si="0"/>
        <v>30</v>
      </c>
      <c r="E9" s="3">
        <f>+J9+N9+R9+V9</f>
        <v>5</v>
      </c>
      <c r="F9" s="2"/>
      <c r="G9" s="9">
        <v>2</v>
      </c>
      <c r="H9" s="9">
        <v>2</v>
      </c>
      <c r="I9" s="9" t="s">
        <v>20</v>
      </c>
      <c r="J9" s="9">
        <v>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2" t="s">
        <v>61</v>
      </c>
    </row>
    <row r="10" spans="1:23" ht="12.75" customHeight="1">
      <c r="A10" s="26" t="s">
        <v>83</v>
      </c>
      <c r="B10" s="2">
        <f>C10+D10</f>
        <v>30</v>
      </c>
      <c r="C10" s="2">
        <f t="shared" si="0"/>
        <v>0</v>
      </c>
      <c r="D10" s="2">
        <f t="shared" si="0"/>
        <v>30</v>
      </c>
      <c r="E10" s="3">
        <f>+J10+N10+R10+V10</f>
        <v>5</v>
      </c>
      <c r="F10" s="2"/>
      <c r="G10" s="27">
        <v>0</v>
      </c>
      <c r="H10" s="9">
        <v>2</v>
      </c>
      <c r="I10" s="9" t="s">
        <v>6</v>
      </c>
      <c r="J10" s="9">
        <v>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 t="s">
        <v>70</v>
      </c>
    </row>
    <row r="11" spans="1:23" ht="12.75" customHeight="1">
      <c r="A11" s="13" t="s">
        <v>25</v>
      </c>
      <c r="B11" s="2">
        <f aca="true" t="shared" si="1" ref="B11:B22">C11+D11</f>
        <v>30</v>
      </c>
      <c r="C11" s="2">
        <f aca="true" t="shared" si="2" ref="C11:C22">(G11+K11+O11+S11)*15</f>
        <v>30</v>
      </c>
      <c r="D11" s="2">
        <f aca="true" t="shared" si="3" ref="D11:D22">(H11+L11+P11+T11)*15</f>
        <v>0</v>
      </c>
      <c r="E11" s="3">
        <f aca="true" t="shared" si="4" ref="E11:E22">+J11+N11+R11+V11</f>
        <v>3</v>
      </c>
      <c r="F11" s="2"/>
      <c r="G11" s="9">
        <v>2</v>
      </c>
      <c r="H11" s="9">
        <v>0</v>
      </c>
      <c r="I11" s="9" t="s">
        <v>20</v>
      </c>
      <c r="J11" s="9">
        <v>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 t="s">
        <v>67</v>
      </c>
    </row>
    <row r="12" spans="1:23" ht="12.75" customHeight="1">
      <c r="A12" s="13" t="s">
        <v>26</v>
      </c>
      <c r="B12" s="2">
        <f t="shared" si="1"/>
        <v>30</v>
      </c>
      <c r="C12" s="2">
        <f t="shared" si="2"/>
        <v>30</v>
      </c>
      <c r="D12" s="2">
        <f t="shared" si="3"/>
        <v>0</v>
      </c>
      <c r="E12" s="3">
        <f t="shared" si="4"/>
        <v>3</v>
      </c>
      <c r="F12" s="2"/>
      <c r="G12" s="9">
        <v>2</v>
      </c>
      <c r="H12" s="9">
        <v>0</v>
      </c>
      <c r="I12" s="9" t="s">
        <v>20</v>
      </c>
      <c r="J12" s="9">
        <v>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 t="s">
        <v>76</v>
      </c>
    </row>
    <row r="13" spans="1:23" ht="12.75" customHeight="1">
      <c r="A13" s="22" t="s">
        <v>51</v>
      </c>
      <c r="B13" s="2">
        <f>C13+D13</f>
        <v>60</v>
      </c>
      <c r="C13" s="2">
        <f aca="true" t="shared" si="5" ref="C13:D15">(G13+K13+O13+S13)*15</f>
        <v>30</v>
      </c>
      <c r="D13" s="2">
        <f t="shared" si="5"/>
        <v>30</v>
      </c>
      <c r="E13" s="3">
        <f>+J13+N13+R13+V13</f>
        <v>4</v>
      </c>
      <c r="F13" s="2"/>
      <c r="G13" s="9"/>
      <c r="H13" s="9"/>
      <c r="I13" s="9"/>
      <c r="J13" s="9"/>
      <c r="K13" s="9">
        <v>2</v>
      </c>
      <c r="L13" s="9">
        <v>2</v>
      </c>
      <c r="M13" s="9" t="s">
        <v>20</v>
      </c>
      <c r="N13" s="9">
        <v>4</v>
      </c>
      <c r="O13" s="9"/>
      <c r="P13" s="9"/>
      <c r="Q13" s="9"/>
      <c r="R13" s="9"/>
      <c r="S13" s="9"/>
      <c r="T13" s="9"/>
      <c r="U13" s="9"/>
      <c r="V13" s="9"/>
      <c r="W13" s="22" t="s">
        <v>65</v>
      </c>
    </row>
    <row r="14" spans="1:23" ht="12.75" customHeight="1">
      <c r="A14" s="13" t="s">
        <v>52</v>
      </c>
      <c r="B14" s="2">
        <f>C14+D14</f>
        <v>30</v>
      </c>
      <c r="C14" s="2">
        <f t="shared" si="5"/>
        <v>30</v>
      </c>
      <c r="D14" s="2">
        <f t="shared" si="5"/>
        <v>0</v>
      </c>
      <c r="E14" s="3">
        <f>+J14+N14+R14+V14</f>
        <v>3</v>
      </c>
      <c r="F14" s="2"/>
      <c r="G14" s="9"/>
      <c r="H14" s="9"/>
      <c r="I14" s="9"/>
      <c r="J14" s="9"/>
      <c r="K14" s="9">
        <v>2</v>
      </c>
      <c r="L14" s="9">
        <v>0</v>
      </c>
      <c r="M14" s="25" t="s">
        <v>20</v>
      </c>
      <c r="N14" s="9">
        <v>3</v>
      </c>
      <c r="O14" s="9"/>
      <c r="P14" s="9"/>
      <c r="Q14" s="9"/>
      <c r="R14" s="9"/>
      <c r="S14" s="9"/>
      <c r="T14" s="9"/>
      <c r="U14" s="9"/>
      <c r="V14" s="9"/>
      <c r="W14" s="22" t="s">
        <v>68</v>
      </c>
    </row>
    <row r="15" spans="1:23" ht="12.75" customHeight="1">
      <c r="A15" s="13" t="s">
        <v>30</v>
      </c>
      <c r="B15" s="2">
        <f>C15+D15</f>
        <v>30</v>
      </c>
      <c r="C15" s="2">
        <f t="shared" si="5"/>
        <v>30</v>
      </c>
      <c r="D15" s="2">
        <f t="shared" si="5"/>
        <v>0</v>
      </c>
      <c r="E15" s="3">
        <f>+J15+N15+R15+V15</f>
        <v>3</v>
      </c>
      <c r="F15" s="2"/>
      <c r="G15" s="9"/>
      <c r="H15" s="9"/>
      <c r="I15" s="9"/>
      <c r="J15" s="9"/>
      <c r="K15" s="9">
        <v>2</v>
      </c>
      <c r="L15" s="9">
        <v>0</v>
      </c>
      <c r="M15" s="9" t="s">
        <v>20</v>
      </c>
      <c r="N15" s="9">
        <v>3</v>
      </c>
      <c r="O15" s="9"/>
      <c r="P15" s="9"/>
      <c r="Q15" s="9"/>
      <c r="R15" s="9"/>
      <c r="S15" s="9"/>
      <c r="T15" s="9"/>
      <c r="U15" s="9"/>
      <c r="V15" s="9"/>
      <c r="W15" s="22" t="s">
        <v>66</v>
      </c>
    </row>
    <row r="16" spans="1:23" ht="12.75" customHeight="1">
      <c r="A16" s="31" t="s">
        <v>49</v>
      </c>
      <c r="B16" s="31"/>
      <c r="C16" s="31"/>
      <c r="D16" s="31"/>
      <c r="E16" s="5">
        <f>SUM(E17:E23)</f>
        <v>30</v>
      </c>
      <c r="F16" s="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</row>
    <row r="17" spans="1:23" ht="12.75" customHeight="1">
      <c r="A17" s="13" t="s">
        <v>27</v>
      </c>
      <c r="B17" s="2">
        <f t="shared" si="1"/>
        <v>60</v>
      </c>
      <c r="C17" s="2">
        <f t="shared" si="2"/>
        <v>30</v>
      </c>
      <c r="D17" s="2">
        <f t="shared" si="3"/>
        <v>30</v>
      </c>
      <c r="E17" s="3">
        <f t="shared" si="4"/>
        <v>5</v>
      </c>
      <c r="F17" s="2"/>
      <c r="G17" s="9">
        <v>2</v>
      </c>
      <c r="H17" s="9">
        <v>2</v>
      </c>
      <c r="I17" s="9" t="s">
        <v>19</v>
      </c>
      <c r="J17" s="9">
        <v>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 t="s">
        <v>71</v>
      </c>
    </row>
    <row r="18" spans="1:23" ht="12.75" customHeight="1">
      <c r="A18" s="24" t="s">
        <v>82</v>
      </c>
      <c r="B18" s="2">
        <f t="shared" si="1"/>
        <v>60</v>
      </c>
      <c r="C18" s="2">
        <f t="shared" si="2"/>
        <v>30</v>
      </c>
      <c r="D18" s="2">
        <f t="shared" si="3"/>
        <v>30</v>
      </c>
      <c r="E18" s="3">
        <f t="shared" si="4"/>
        <v>5</v>
      </c>
      <c r="F18" s="2"/>
      <c r="G18" s="9">
        <v>2</v>
      </c>
      <c r="H18" s="9">
        <v>2</v>
      </c>
      <c r="I18" s="9" t="s">
        <v>19</v>
      </c>
      <c r="J18" s="9">
        <v>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 t="s">
        <v>62</v>
      </c>
    </row>
    <row r="19" spans="1:23" ht="12.75" customHeight="1">
      <c r="A19" s="14" t="s">
        <v>28</v>
      </c>
      <c r="B19" s="2">
        <f>C19+D19</f>
        <v>60</v>
      </c>
      <c r="C19" s="2">
        <f>(G19+K19+O19+S19)*15</f>
        <v>30</v>
      </c>
      <c r="D19" s="2">
        <f>(H19+L19+P19+T19)*15</f>
        <v>30</v>
      </c>
      <c r="E19" s="3">
        <f>+J19+N19+R19+V19</f>
        <v>4</v>
      </c>
      <c r="F19" s="2"/>
      <c r="G19" s="9"/>
      <c r="H19" s="9"/>
      <c r="I19" s="9"/>
      <c r="J19" s="9"/>
      <c r="K19" s="9">
        <v>2</v>
      </c>
      <c r="L19" s="9">
        <v>2</v>
      </c>
      <c r="M19" s="9" t="s">
        <v>19</v>
      </c>
      <c r="N19" s="9">
        <v>4</v>
      </c>
      <c r="O19" s="9"/>
      <c r="P19" s="9"/>
      <c r="Q19" s="9"/>
      <c r="R19" s="9"/>
      <c r="S19" s="9"/>
      <c r="T19" s="9"/>
      <c r="U19" s="9"/>
      <c r="V19" s="9"/>
      <c r="W19" s="22" t="s">
        <v>63</v>
      </c>
    </row>
    <row r="20" spans="1:23" ht="12.75" customHeight="1">
      <c r="A20" s="13" t="s">
        <v>22</v>
      </c>
      <c r="B20" s="2">
        <f>C20+D20</f>
        <v>60</v>
      </c>
      <c r="C20" s="2">
        <f>(G20+K20+O20+S20)*15</f>
        <v>30</v>
      </c>
      <c r="D20" s="2">
        <f>(H20+L20+P20+T20)*15</f>
        <v>30</v>
      </c>
      <c r="E20" s="3">
        <f>+J20+N20+R20+V20</f>
        <v>5</v>
      </c>
      <c r="F20" s="2"/>
      <c r="G20" s="9"/>
      <c r="H20" s="9"/>
      <c r="I20" s="9"/>
      <c r="J20" s="9"/>
      <c r="K20" s="9">
        <v>2</v>
      </c>
      <c r="L20" s="9">
        <v>2</v>
      </c>
      <c r="M20" s="9" t="s">
        <v>19</v>
      </c>
      <c r="N20" s="9">
        <v>5</v>
      </c>
      <c r="O20" s="9"/>
      <c r="P20" s="9"/>
      <c r="Q20" s="9"/>
      <c r="R20" s="9"/>
      <c r="S20" s="9"/>
      <c r="T20" s="9"/>
      <c r="U20" s="9"/>
      <c r="V20" s="9"/>
      <c r="W20" s="22" t="s">
        <v>64</v>
      </c>
    </row>
    <row r="21" spans="1:23" ht="12.75" customHeight="1">
      <c r="A21" s="13" t="s">
        <v>50</v>
      </c>
      <c r="B21" s="2">
        <f t="shared" si="1"/>
        <v>60</v>
      </c>
      <c r="C21" s="2">
        <f t="shared" si="2"/>
        <v>30</v>
      </c>
      <c r="D21" s="2">
        <f t="shared" si="3"/>
        <v>30</v>
      </c>
      <c r="E21" s="3">
        <f t="shared" si="4"/>
        <v>5</v>
      </c>
      <c r="F21" s="2"/>
      <c r="G21" s="9"/>
      <c r="H21" s="9"/>
      <c r="I21" s="9"/>
      <c r="J21" s="9"/>
      <c r="K21" s="9">
        <v>2</v>
      </c>
      <c r="L21" s="9">
        <v>2</v>
      </c>
      <c r="M21" s="9" t="s">
        <v>19</v>
      </c>
      <c r="N21" s="9">
        <v>5</v>
      </c>
      <c r="O21" s="9"/>
      <c r="P21" s="9"/>
      <c r="Q21" s="9"/>
      <c r="R21" s="9"/>
      <c r="S21" s="9"/>
      <c r="T21" s="9"/>
      <c r="U21" s="9"/>
      <c r="V21" s="9"/>
      <c r="W21" s="22" t="s">
        <v>77</v>
      </c>
    </row>
    <row r="22" spans="1:23" ht="12.75" customHeight="1">
      <c r="A22" s="13" t="s">
        <v>29</v>
      </c>
      <c r="B22" s="2">
        <f t="shared" si="1"/>
        <v>30</v>
      </c>
      <c r="C22" s="2">
        <f t="shared" si="2"/>
        <v>30</v>
      </c>
      <c r="D22" s="2">
        <f t="shared" si="3"/>
        <v>0</v>
      </c>
      <c r="E22" s="3">
        <f t="shared" si="4"/>
        <v>3</v>
      </c>
      <c r="F22" s="2"/>
      <c r="G22" s="9"/>
      <c r="H22" s="9"/>
      <c r="I22" s="9"/>
      <c r="J22" s="9"/>
      <c r="K22" s="9">
        <v>2</v>
      </c>
      <c r="L22" s="9">
        <v>0</v>
      </c>
      <c r="M22" s="9" t="s">
        <v>20</v>
      </c>
      <c r="N22" s="9">
        <v>3</v>
      </c>
      <c r="O22" s="9"/>
      <c r="P22" s="9"/>
      <c r="Q22" s="9"/>
      <c r="R22" s="9"/>
      <c r="S22" s="9"/>
      <c r="T22" s="9"/>
      <c r="U22" s="9"/>
      <c r="V22" s="9"/>
      <c r="W22" s="22" t="s">
        <v>71</v>
      </c>
    </row>
    <row r="23" spans="1:23" ht="12.75" customHeight="1">
      <c r="A23" s="13" t="s">
        <v>31</v>
      </c>
      <c r="B23" s="2">
        <f>C23+D23</f>
        <v>30</v>
      </c>
      <c r="C23" s="2">
        <f>(G23+K23+O23+S23)*15</f>
        <v>30</v>
      </c>
      <c r="D23" s="2">
        <f>(H23+L23+P23+T23)*15</f>
        <v>0</v>
      </c>
      <c r="E23" s="3">
        <f>+J23+N23+R23+V23</f>
        <v>3</v>
      </c>
      <c r="F23" s="2"/>
      <c r="G23" s="9"/>
      <c r="H23" s="9"/>
      <c r="I23" s="9"/>
      <c r="J23" s="9"/>
      <c r="K23" s="9">
        <v>2</v>
      </c>
      <c r="L23" s="9">
        <v>0</v>
      </c>
      <c r="M23" s="9" t="s">
        <v>20</v>
      </c>
      <c r="N23" s="9">
        <v>3</v>
      </c>
      <c r="O23" s="9"/>
      <c r="P23" s="9"/>
      <c r="Q23" s="9"/>
      <c r="R23" s="9"/>
      <c r="S23" s="9"/>
      <c r="T23" s="9"/>
      <c r="U23" s="9"/>
      <c r="V23" s="9"/>
      <c r="W23" s="22" t="s">
        <v>69</v>
      </c>
    </row>
    <row r="24" spans="1:23" ht="12.75">
      <c r="A24" s="30" t="s">
        <v>39</v>
      </c>
      <c r="B24" s="30"/>
      <c r="C24" s="30"/>
      <c r="D24" s="30"/>
      <c r="E24" s="5">
        <f>SUM(E25:E33)</f>
        <v>39</v>
      </c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2"/>
    </row>
    <row r="25" spans="1:23" ht="12.75">
      <c r="A25" s="13" t="s">
        <v>32</v>
      </c>
      <c r="B25" s="2">
        <f aca="true" t="shared" si="6" ref="B25:B31">SUM(C25:D25)</f>
        <v>60</v>
      </c>
      <c r="C25" s="2">
        <f>(G25+K25+O25+S25)*15</f>
        <v>30</v>
      </c>
      <c r="D25" s="2">
        <f>(H25+L25+P25+T25)*15</f>
        <v>30</v>
      </c>
      <c r="E25" s="3">
        <f>+J25+N25+R25+V25</f>
        <v>5</v>
      </c>
      <c r="F25" s="15"/>
      <c r="G25" s="9"/>
      <c r="H25" s="9"/>
      <c r="I25" s="9"/>
      <c r="J25" s="9"/>
      <c r="K25" s="9"/>
      <c r="L25" s="9"/>
      <c r="M25" s="9"/>
      <c r="N25" s="9"/>
      <c r="O25" s="9">
        <v>2</v>
      </c>
      <c r="P25" s="9">
        <v>2</v>
      </c>
      <c r="Q25" s="9" t="s">
        <v>19</v>
      </c>
      <c r="R25" s="9">
        <v>5</v>
      </c>
      <c r="S25" s="9"/>
      <c r="T25" s="9"/>
      <c r="U25" s="9"/>
      <c r="V25" s="9"/>
      <c r="W25" s="22" t="s">
        <v>70</v>
      </c>
    </row>
    <row r="26" spans="1:23" ht="12.75">
      <c r="A26" s="13" t="s">
        <v>33</v>
      </c>
      <c r="B26" s="2">
        <f t="shared" si="6"/>
        <v>60</v>
      </c>
      <c r="C26" s="2">
        <f aca="true" t="shared" si="7" ref="C26:C40">(G26+K26+O26+S26)*15</f>
        <v>30</v>
      </c>
      <c r="D26" s="2">
        <f aca="true" t="shared" si="8" ref="D26:D40">(H26+L26+P26+T26)*15</f>
        <v>30</v>
      </c>
      <c r="E26" s="3">
        <f aca="true" t="shared" si="9" ref="E26:E40">+J26+N26+R26+V26</f>
        <v>5</v>
      </c>
      <c r="F26" s="15"/>
      <c r="G26" s="9"/>
      <c r="H26" s="9"/>
      <c r="I26" s="9"/>
      <c r="J26" s="9"/>
      <c r="K26" s="9"/>
      <c r="L26" s="9"/>
      <c r="M26" s="9"/>
      <c r="N26" s="9"/>
      <c r="O26" s="9">
        <v>2</v>
      </c>
      <c r="P26" s="9">
        <v>2</v>
      </c>
      <c r="Q26" s="9" t="s">
        <v>20</v>
      </c>
      <c r="R26" s="9">
        <v>5</v>
      </c>
      <c r="S26" s="9"/>
      <c r="T26" s="9"/>
      <c r="U26" s="9"/>
      <c r="V26" s="9"/>
      <c r="W26" s="22" t="s">
        <v>70</v>
      </c>
    </row>
    <row r="27" spans="1:23" ht="25.5">
      <c r="A27" s="13" t="s">
        <v>34</v>
      </c>
      <c r="B27" s="2">
        <f t="shared" si="6"/>
        <v>60</v>
      </c>
      <c r="C27" s="2">
        <f t="shared" si="7"/>
        <v>30</v>
      </c>
      <c r="D27" s="2">
        <f t="shared" si="8"/>
        <v>30</v>
      </c>
      <c r="E27" s="3">
        <f t="shared" si="9"/>
        <v>4</v>
      </c>
      <c r="F27" s="15"/>
      <c r="G27" s="9"/>
      <c r="H27" s="9"/>
      <c r="I27" s="9"/>
      <c r="J27" s="9"/>
      <c r="K27" s="9"/>
      <c r="L27" s="9"/>
      <c r="M27" s="9"/>
      <c r="N27" s="9"/>
      <c r="O27" s="9">
        <v>2</v>
      </c>
      <c r="P27" s="9">
        <v>2</v>
      </c>
      <c r="Q27" s="9" t="s">
        <v>19</v>
      </c>
      <c r="R27" s="9">
        <v>4</v>
      </c>
      <c r="S27" s="9"/>
      <c r="T27" s="9"/>
      <c r="U27" s="9"/>
      <c r="V27" s="9"/>
      <c r="W27" s="22" t="s">
        <v>71</v>
      </c>
    </row>
    <row r="28" spans="1:23" ht="12.75">
      <c r="A28" s="13" t="s">
        <v>57</v>
      </c>
      <c r="B28" s="2">
        <f t="shared" si="6"/>
        <v>30</v>
      </c>
      <c r="C28" s="2">
        <f>(G28+K28+O28+S28)*15</f>
        <v>15</v>
      </c>
      <c r="D28" s="2">
        <f>(H28+L28+P28+T28)*15</f>
        <v>15</v>
      </c>
      <c r="E28" s="3">
        <f>+J28+N28+R28+V28</f>
        <v>3</v>
      </c>
      <c r="F28" s="15"/>
      <c r="G28" s="9"/>
      <c r="H28" s="9"/>
      <c r="I28" s="9"/>
      <c r="J28" s="9"/>
      <c r="K28" s="9"/>
      <c r="L28" s="9"/>
      <c r="M28" s="9"/>
      <c r="N28" s="9"/>
      <c r="O28" s="9">
        <v>1</v>
      </c>
      <c r="P28" s="9">
        <v>1</v>
      </c>
      <c r="Q28" s="25" t="s">
        <v>19</v>
      </c>
      <c r="R28" s="9">
        <v>3</v>
      </c>
      <c r="S28" s="9"/>
      <c r="T28" s="9"/>
      <c r="U28" s="9"/>
      <c r="V28" s="9"/>
      <c r="W28" s="22" t="s">
        <v>72</v>
      </c>
    </row>
    <row r="29" spans="1:23" ht="12.75">
      <c r="A29" s="24" t="s">
        <v>81</v>
      </c>
      <c r="B29" s="2">
        <f t="shared" si="6"/>
        <v>30</v>
      </c>
      <c r="C29" s="2">
        <f>(G29+K29+O29+S29)*15</f>
        <v>0</v>
      </c>
      <c r="D29" s="2">
        <f>(H29+L29+P29+T29)*15</f>
        <v>30</v>
      </c>
      <c r="E29" s="3">
        <f>+J29+N29+R29+V29</f>
        <v>3</v>
      </c>
      <c r="F29" s="1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0</v>
      </c>
      <c r="T29" s="9">
        <v>2</v>
      </c>
      <c r="U29" s="9" t="s">
        <v>19</v>
      </c>
      <c r="V29" s="9">
        <v>3</v>
      </c>
      <c r="W29" s="22" t="s">
        <v>70</v>
      </c>
    </row>
    <row r="30" spans="1:23" ht="12.75">
      <c r="A30" s="13" t="s">
        <v>35</v>
      </c>
      <c r="B30" s="2">
        <f t="shared" si="6"/>
        <v>60</v>
      </c>
      <c r="C30" s="2">
        <f t="shared" si="7"/>
        <v>30</v>
      </c>
      <c r="D30" s="2">
        <f t="shared" si="8"/>
        <v>30</v>
      </c>
      <c r="E30" s="3">
        <f t="shared" si="9"/>
        <v>5</v>
      </c>
      <c r="F30" s="1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2</v>
      </c>
      <c r="T30" s="9">
        <v>2</v>
      </c>
      <c r="U30" s="9" t="s">
        <v>19</v>
      </c>
      <c r="V30" s="9">
        <v>5</v>
      </c>
      <c r="W30" s="22" t="s">
        <v>73</v>
      </c>
    </row>
    <row r="31" spans="1:23" ht="12.75">
      <c r="A31" s="13" t="s">
        <v>36</v>
      </c>
      <c r="B31" s="2">
        <f t="shared" si="6"/>
        <v>60</v>
      </c>
      <c r="C31" s="2">
        <f t="shared" si="7"/>
        <v>30</v>
      </c>
      <c r="D31" s="2">
        <f t="shared" si="8"/>
        <v>30</v>
      </c>
      <c r="E31" s="3">
        <f t="shared" si="9"/>
        <v>5</v>
      </c>
      <c r="F31" s="1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2</v>
      </c>
      <c r="T31" s="9">
        <v>2</v>
      </c>
      <c r="U31" s="9" t="s">
        <v>19</v>
      </c>
      <c r="V31" s="9">
        <v>5</v>
      </c>
      <c r="W31" s="22" t="s">
        <v>74</v>
      </c>
    </row>
    <row r="32" spans="1:23" ht="12.75">
      <c r="A32" s="13" t="s">
        <v>37</v>
      </c>
      <c r="B32" s="2">
        <f aca="true" t="shared" si="10" ref="B32:B37">SUM(C32:D32)</f>
        <v>60</v>
      </c>
      <c r="C32" s="2">
        <f t="shared" si="7"/>
        <v>0</v>
      </c>
      <c r="D32" s="2">
        <f t="shared" si="8"/>
        <v>60</v>
      </c>
      <c r="E32" s="3">
        <f t="shared" si="9"/>
        <v>5</v>
      </c>
      <c r="F32" s="1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0</v>
      </c>
      <c r="T32" s="9">
        <v>4</v>
      </c>
      <c r="U32" s="9" t="s">
        <v>19</v>
      </c>
      <c r="V32" s="9">
        <v>5</v>
      </c>
      <c r="W32" s="22" t="s">
        <v>71</v>
      </c>
    </row>
    <row r="33" spans="1:23" ht="12.75">
      <c r="A33" s="13" t="s">
        <v>38</v>
      </c>
      <c r="B33" s="2">
        <f t="shared" si="10"/>
        <v>45</v>
      </c>
      <c r="C33" s="2">
        <f t="shared" si="7"/>
        <v>30</v>
      </c>
      <c r="D33" s="2">
        <f t="shared" si="8"/>
        <v>15</v>
      </c>
      <c r="E33" s="3">
        <f t="shared" si="9"/>
        <v>4</v>
      </c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2</v>
      </c>
      <c r="T33" s="9">
        <v>1</v>
      </c>
      <c r="U33" s="9" t="s">
        <v>20</v>
      </c>
      <c r="V33" s="9">
        <v>4</v>
      </c>
      <c r="W33" s="22" t="s">
        <v>75</v>
      </c>
    </row>
    <row r="34" spans="1:23" ht="12.75">
      <c r="A34" s="30" t="s">
        <v>40</v>
      </c>
      <c r="B34" s="30"/>
      <c r="C34" s="30"/>
      <c r="D34" s="30"/>
      <c r="E34" s="3">
        <f>SUM(E35:E42)</f>
        <v>39</v>
      </c>
      <c r="F34" s="15"/>
      <c r="G34" s="2"/>
      <c r="H34" s="2"/>
      <c r="I34" s="2"/>
      <c r="J34" s="2"/>
      <c r="K34" s="8"/>
      <c r="L34" s="8"/>
      <c r="M34" s="8"/>
      <c r="N34" s="8"/>
      <c r="O34" s="2"/>
      <c r="P34" s="2"/>
      <c r="Q34" s="2"/>
      <c r="R34" s="2"/>
      <c r="S34" s="2"/>
      <c r="T34" s="2"/>
      <c r="U34" s="2"/>
      <c r="V34" s="2"/>
      <c r="W34" s="22"/>
    </row>
    <row r="35" spans="1:23" ht="12.75">
      <c r="A35" s="14" t="s">
        <v>41</v>
      </c>
      <c r="B35" s="2">
        <f t="shared" si="10"/>
        <v>60</v>
      </c>
      <c r="C35" s="2">
        <f t="shared" si="7"/>
        <v>30</v>
      </c>
      <c r="D35" s="2">
        <f t="shared" si="8"/>
        <v>30</v>
      </c>
      <c r="E35" s="3">
        <f t="shared" si="9"/>
        <v>4</v>
      </c>
      <c r="F35" s="16"/>
      <c r="G35" s="9"/>
      <c r="H35" s="9"/>
      <c r="I35" s="9"/>
      <c r="J35" s="9"/>
      <c r="K35" s="9"/>
      <c r="L35" s="9"/>
      <c r="M35" s="9"/>
      <c r="N35" s="9"/>
      <c r="O35" s="9">
        <v>2</v>
      </c>
      <c r="P35" s="9">
        <v>2</v>
      </c>
      <c r="Q35" s="27" t="s">
        <v>19</v>
      </c>
      <c r="R35" s="9">
        <v>4</v>
      </c>
      <c r="S35" s="9"/>
      <c r="T35" s="9"/>
      <c r="U35" s="9"/>
      <c r="V35" s="9"/>
      <c r="W35" s="22" t="s">
        <v>78</v>
      </c>
    </row>
    <row r="36" spans="1:23" ht="12.75">
      <c r="A36" s="17" t="s">
        <v>42</v>
      </c>
      <c r="B36" s="2">
        <f t="shared" si="10"/>
        <v>60</v>
      </c>
      <c r="C36" s="2">
        <f t="shared" si="7"/>
        <v>30</v>
      </c>
      <c r="D36" s="2">
        <f t="shared" si="8"/>
        <v>30</v>
      </c>
      <c r="E36" s="3">
        <f t="shared" si="9"/>
        <v>5</v>
      </c>
      <c r="F36" s="15"/>
      <c r="G36" s="9"/>
      <c r="H36" s="9"/>
      <c r="I36" s="9"/>
      <c r="J36" s="9"/>
      <c r="K36" s="9"/>
      <c r="L36" s="9"/>
      <c r="M36" s="9"/>
      <c r="N36" s="9"/>
      <c r="O36" s="9">
        <v>2</v>
      </c>
      <c r="P36" s="9">
        <v>2</v>
      </c>
      <c r="Q36" s="9" t="s">
        <v>20</v>
      </c>
      <c r="R36" s="9">
        <v>5</v>
      </c>
      <c r="S36" s="9"/>
      <c r="T36" s="9"/>
      <c r="U36" s="9"/>
      <c r="V36" s="9"/>
      <c r="W36" s="22" t="s">
        <v>78</v>
      </c>
    </row>
    <row r="37" spans="1:23" ht="25.5">
      <c r="A37" s="14" t="s">
        <v>43</v>
      </c>
      <c r="B37" s="2">
        <f t="shared" si="10"/>
        <v>60</v>
      </c>
      <c r="C37" s="2">
        <f t="shared" si="7"/>
        <v>0</v>
      </c>
      <c r="D37" s="2">
        <f t="shared" si="8"/>
        <v>60</v>
      </c>
      <c r="E37" s="3">
        <f t="shared" si="9"/>
        <v>6</v>
      </c>
      <c r="F37" s="16"/>
      <c r="G37" s="9"/>
      <c r="H37" s="9"/>
      <c r="I37" s="9"/>
      <c r="J37" s="9"/>
      <c r="K37" s="9"/>
      <c r="L37" s="9"/>
      <c r="M37" s="9"/>
      <c r="N37" s="9"/>
      <c r="O37" s="9">
        <v>0</v>
      </c>
      <c r="P37" s="9">
        <v>2</v>
      </c>
      <c r="Q37" s="9" t="s">
        <v>19</v>
      </c>
      <c r="R37" s="9">
        <v>3</v>
      </c>
      <c r="S37" s="9">
        <v>0</v>
      </c>
      <c r="T37" s="9">
        <v>2</v>
      </c>
      <c r="U37" s="9" t="s">
        <v>19</v>
      </c>
      <c r="V37" s="9">
        <v>3</v>
      </c>
      <c r="W37" s="22" t="s">
        <v>79</v>
      </c>
    </row>
    <row r="38" spans="1:23" ht="12.75">
      <c r="A38" s="17" t="s">
        <v>44</v>
      </c>
      <c r="B38" s="2">
        <f>SUM(C38:D38)</f>
        <v>60</v>
      </c>
      <c r="C38" s="2">
        <f t="shared" si="7"/>
        <v>30</v>
      </c>
      <c r="D38" s="2">
        <f t="shared" si="8"/>
        <v>30</v>
      </c>
      <c r="E38" s="3">
        <f t="shared" si="9"/>
        <v>5</v>
      </c>
      <c r="F38" s="16"/>
      <c r="G38" s="9"/>
      <c r="H38" s="9"/>
      <c r="I38" s="9"/>
      <c r="J38" s="9"/>
      <c r="K38" s="9"/>
      <c r="L38" s="9"/>
      <c r="M38" s="9"/>
      <c r="N38" s="9"/>
      <c r="O38" s="9">
        <v>2</v>
      </c>
      <c r="P38" s="9">
        <v>2</v>
      </c>
      <c r="Q38" s="9" t="s">
        <v>20</v>
      </c>
      <c r="R38" s="9">
        <v>5</v>
      </c>
      <c r="S38" s="9"/>
      <c r="T38" s="9"/>
      <c r="U38" s="9"/>
      <c r="V38" s="9"/>
      <c r="W38" s="22" t="s">
        <v>80</v>
      </c>
    </row>
    <row r="39" spans="1:23" ht="12.75">
      <c r="A39" s="14" t="s">
        <v>45</v>
      </c>
      <c r="B39" s="2">
        <f>SUM(C39:D39)</f>
        <v>45</v>
      </c>
      <c r="C39" s="2">
        <f t="shared" si="7"/>
        <v>15</v>
      </c>
      <c r="D39" s="2">
        <f t="shared" si="8"/>
        <v>30</v>
      </c>
      <c r="E39" s="3">
        <f t="shared" si="9"/>
        <v>5</v>
      </c>
      <c r="F39" s="16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1</v>
      </c>
      <c r="T39" s="9">
        <v>2</v>
      </c>
      <c r="U39" s="9" t="s">
        <v>19</v>
      </c>
      <c r="V39" s="9">
        <v>5</v>
      </c>
      <c r="W39" s="22" t="s">
        <v>76</v>
      </c>
    </row>
    <row r="40" spans="1:23" ht="12.75">
      <c r="A40" s="17" t="s">
        <v>46</v>
      </c>
      <c r="B40" s="2">
        <f>SUM(C40:D40)</f>
        <v>60</v>
      </c>
      <c r="C40" s="2">
        <f t="shared" si="7"/>
        <v>30</v>
      </c>
      <c r="D40" s="2">
        <f t="shared" si="8"/>
        <v>30</v>
      </c>
      <c r="E40" s="3">
        <f t="shared" si="9"/>
        <v>5</v>
      </c>
      <c r="F40" s="16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2</v>
      </c>
      <c r="T40" s="9">
        <v>2</v>
      </c>
      <c r="U40" s="9" t="s">
        <v>20</v>
      </c>
      <c r="V40" s="9">
        <v>5</v>
      </c>
      <c r="W40" s="22" t="s">
        <v>76</v>
      </c>
    </row>
    <row r="41" spans="1:23" ht="12.75">
      <c r="A41" s="17" t="s">
        <v>47</v>
      </c>
      <c r="B41" s="2">
        <f>SUM(C41:D41)</f>
        <v>45</v>
      </c>
      <c r="C41" s="2">
        <f>(G41+K41+O41+S41)*15</f>
        <v>0</v>
      </c>
      <c r="D41" s="2">
        <f>(H41+L41+P41+T41)*15</f>
        <v>45</v>
      </c>
      <c r="E41" s="3">
        <f>+J41+N41+R41+V41</f>
        <v>4</v>
      </c>
      <c r="F41" s="16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0</v>
      </c>
      <c r="T41" s="9">
        <v>3</v>
      </c>
      <c r="U41" s="9" t="s">
        <v>19</v>
      </c>
      <c r="V41" s="9">
        <v>4</v>
      </c>
      <c r="W41" s="22" t="s">
        <v>80</v>
      </c>
    </row>
    <row r="42" spans="1:23" ht="12.75">
      <c r="A42" s="17" t="s">
        <v>48</v>
      </c>
      <c r="B42" s="2">
        <f>SUM(C42:D42)</f>
        <v>60</v>
      </c>
      <c r="C42" s="2">
        <f>(G42+K42+O42+S42)*15</f>
        <v>30</v>
      </c>
      <c r="D42" s="2">
        <f>(H42+L42+P42+T42)*15</f>
        <v>30</v>
      </c>
      <c r="E42" s="3">
        <f>+J42+N42+R42+V42</f>
        <v>5</v>
      </c>
      <c r="F42" s="16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2</v>
      </c>
      <c r="T42" s="9">
        <v>2</v>
      </c>
      <c r="U42" s="9" t="s">
        <v>19</v>
      </c>
      <c r="V42" s="9">
        <v>5</v>
      </c>
      <c r="W42" s="22" t="s">
        <v>78</v>
      </c>
    </row>
    <row r="43" spans="1:23" ht="13.5" customHeight="1">
      <c r="A43" s="4" t="s">
        <v>85</v>
      </c>
      <c r="B43" s="3">
        <f>SUM(B8:B33)</f>
        <v>1155</v>
      </c>
      <c r="C43" s="3">
        <f>SUM(C8:C33)</f>
        <v>615</v>
      </c>
      <c r="D43" s="3">
        <f>SUM(D8:D33)</f>
        <v>540</v>
      </c>
      <c r="E43" s="3">
        <f>+E7+E16+E24</f>
        <v>99</v>
      </c>
      <c r="F43" s="2"/>
      <c r="G43" s="3">
        <f>SUM(G8:G33)</f>
        <v>12</v>
      </c>
      <c r="H43" s="3">
        <f aca="true" t="shared" si="11" ref="H43:V43">SUM(H8:H33)</f>
        <v>10</v>
      </c>
      <c r="I43" s="3">
        <f t="shared" si="11"/>
        <v>0</v>
      </c>
      <c r="J43" s="3">
        <f t="shared" si="11"/>
        <v>30</v>
      </c>
      <c r="K43" s="3">
        <f t="shared" si="11"/>
        <v>16</v>
      </c>
      <c r="L43" s="3">
        <f t="shared" si="11"/>
        <v>8</v>
      </c>
      <c r="M43" s="3">
        <f t="shared" si="11"/>
        <v>0</v>
      </c>
      <c r="N43" s="3">
        <f t="shared" si="11"/>
        <v>30</v>
      </c>
      <c r="O43" s="3">
        <f t="shared" si="11"/>
        <v>7</v>
      </c>
      <c r="P43" s="3">
        <f t="shared" si="11"/>
        <v>7</v>
      </c>
      <c r="Q43" s="3">
        <f t="shared" si="11"/>
        <v>0</v>
      </c>
      <c r="R43" s="3">
        <f t="shared" si="11"/>
        <v>17</v>
      </c>
      <c r="S43" s="3">
        <f t="shared" si="11"/>
        <v>6</v>
      </c>
      <c r="T43" s="3">
        <f t="shared" si="11"/>
        <v>11</v>
      </c>
      <c r="U43" s="3">
        <f t="shared" si="11"/>
        <v>0</v>
      </c>
      <c r="V43" s="3">
        <f t="shared" si="11"/>
        <v>22</v>
      </c>
      <c r="W43" s="22"/>
    </row>
    <row r="44" spans="1:23" ht="13.5" customHeight="1">
      <c r="A44" s="4" t="s">
        <v>86</v>
      </c>
      <c r="B44" s="3">
        <f>(SUM(B8:B42))-(SUM(B25:B33))</f>
        <v>1140</v>
      </c>
      <c r="C44" s="3">
        <f>(SUM(C8:C42))-(SUM(C25:C33))</f>
        <v>585</v>
      </c>
      <c r="D44" s="3">
        <f>(SUM(D8:D42))-(SUM(D25:D33))</f>
        <v>555</v>
      </c>
      <c r="E44" s="3">
        <f>+E7+E16+E34</f>
        <v>99</v>
      </c>
      <c r="F44" s="2"/>
      <c r="G44" s="3">
        <f>(SUM(G8:G42))-(SUM(G25:G33))</f>
        <v>12</v>
      </c>
      <c r="H44" s="3">
        <f aca="true" t="shared" si="12" ref="H44:V44">(SUM(H8:H42))-(SUM(H25:H33))</f>
        <v>10</v>
      </c>
      <c r="I44" s="3">
        <f t="shared" si="12"/>
        <v>0</v>
      </c>
      <c r="J44" s="3">
        <f t="shared" si="12"/>
        <v>30</v>
      </c>
      <c r="K44" s="3">
        <f t="shared" si="12"/>
        <v>16</v>
      </c>
      <c r="L44" s="3">
        <f t="shared" si="12"/>
        <v>8</v>
      </c>
      <c r="M44" s="3">
        <f t="shared" si="12"/>
        <v>0</v>
      </c>
      <c r="N44" s="3">
        <f t="shared" si="12"/>
        <v>30</v>
      </c>
      <c r="O44" s="3">
        <f t="shared" si="12"/>
        <v>6</v>
      </c>
      <c r="P44" s="3">
        <f t="shared" si="12"/>
        <v>8</v>
      </c>
      <c r="Q44" s="3">
        <f t="shared" si="12"/>
        <v>0</v>
      </c>
      <c r="R44" s="3">
        <f t="shared" si="12"/>
        <v>17</v>
      </c>
      <c r="S44" s="3">
        <f t="shared" si="12"/>
        <v>5</v>
      </c>
      <c r="T44" s="3">
        <f t="shared" si="12"/>
        <v>11</v>
      </c>
      <c r="U44" s="3">
        <f t="shared" si="12"/>
        <v>0</v>
      </c>
      <c r="V44" s="3">
        <f t="shared" si="12"/>
        <v>22</v>
      </c>
      <c r="W44" s="22"/>
    </row>
    <row r="46" spans="1:23" ht="12.75">
      <c r="A46" s="39" t="s">
        <v>55</v>
      </c>
      <c r="B46" s="38">
        <f>C46+D46</f>
        <v>30</v>
      </c>
      <c r="C46" s="1">
        <f>(G46+K46+O46+S46)*15</f>
        <v>30</v>
      </c>
      <c r="D46" s="2">
        <f>(H46+L46+P46+T46)*15</f>
        <v>0</v>
      </c>
      <c r="E46" s="3">
        <f>+J46+N46+R46+V46</f>
        <v>0</v>
      </c>
      <c r="F46" s="11"/>
      <c r="G46" s="20">
        <v>2</v>
      </c>
      <c r="H46" s="20">
        <v>0</v>
      </c>
      <c r="I46" s="20" t="s">
        <v>56</v>
      </c>
      <c r="J46" s="20"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3"/>
    </row>
    <row r="47" spans="1:23" ht="12.75">
      <c r="A47" s="6" t="s">
        <v>58</v>
      </c>
      <c r="B47" s="38">
        <f>C47+D47</f>
        <v>30</v>
      </c>
      <c r="C47" s="1">
        <f aca="true" t="shared" si="13" ref="C47:D50">(G47+K47+O47+S47)*15</f>
        <v>30</v>
      </c>
      <c r="D47" s="2">
        <f t="shared" si="13"/>
        <v>0</v>
      </c>
      <c r="E47" s="3">
        <f>+J47+N47+R47+V47</f>
        <v>3</v>
      </c>
      <c r="F47" s="2"/>
      <c r="G47" s="8"/>
      <c r="H47" s="8"/>
      <c r="I47" s="8"/>
      <c r="J47" s="8"/>
      <c r="K47" s="8"/>
      <c r="L47" s="8"/>
      <c r="M47" s="8"/>
      <c r="N47" s="8"/>
      <c r="O47" s="8">
        <v>2</v>
      </c>
      <c r="P47" s="8">
        <v>0</v>
      </c>
      <c r="Q47" s="8" t="s">
        <v>20</v>
      </c>
      <c r="R47" s="8">
        <v>3</v>
      </c>
      <c r="S47" s="8"/>
      <c r="T47" s="8"/>
      <c r="U47" s="8"/>
      <c r="V47" s="8"/>
      <c r="W47" s="22"/>
    </row>
    <row r="48" spans="1:23" ht="12.75">
      <c r="A48" s="6" t="s">
        <v>59</v>
      </c>
      <c r="B48" s="38">
        <f>C48+D48</f>
        <v>30</v>
      </c>
      <c r="C48" s="1">
        <f t="shared" si="13"/>
        <v>0</v>
      </c>
      <c r="D48" s="2">
        <f t="shared" si="13"/>
        <v>30</v>
      </c>
      <c r="E48" s="3">
        <f>+J48+N48+R48+V48</f>
        <v>3</v>
      </c>
      <c r="F48" s="2"/>
      <c r="G48" s="8"/>
      <c r="H48" s="8"/>
      <c r="I48" s="8"/>
      <c r="J48" s="8"/>
      <c r="K48" s="8"/>
      <c r="L48" s="8"/>
      <c r="M48" s="8"/>
      <c r="N48" s="8"/>
      <c r="O48" s="8">
        <v>0</v>
      </c>
      <c r="P48" s="8">
        <v>2</v>
      </c>
      <c r="Q48" s="8" t="s">
        <v>19</v>
      </c>
      <c r="R48" s="8">
        <v>3</v>
      </c>
      <c r="S48" s="8"/>
      <c r="T48" s="8"/>
      <c r="U48" s="8"/>
      <c r="V48" s="8"/>
      <c r="W48" s="22"/>
    </row>
    <row r="49" spans="1:23" ht="12.75">
      <c r="A49" s="6" t="s">
        <v>54</v>
      </c>
      <c r="B49" s="38">
        <f>C49+D49</f>
        <v>60</v>
      </c>
      <c r="C49" s="1">
        <f t="shared" si="13"/>
        <v>0</v>
      </c>
      <c r="D49" s="2">
        <f t="shared" si="13"/>
        <v>60</v>
      </c>
      <c r="E49" s="3">
        <f>+J49+N49+R49+V49</f>
        <v>5</v>
      </c>
      <c r="F49" s="2"/>
      <c r="G49" s="8"/>
      <c r="H49" s="8"/>
      <c r="I49" s="8"/>
      <c r="J49" s="8"/>
      <c r="K49" s="8"/>
      <c r="L49" s="8"/>
      <c r="M49" s="8"/>
      <c r="N49" s="8"/>
      <c r="O49" s="8">
        <v>0</v>
      </c>
      <c r="P49" s="8">
        <v>4</v>
      </c>
      <c r="Q49" s="8" t="s">
        <v>19</v>
      </c>
      <c r="R49" s="8">
        <v>5</v>
      </c>
      <c r="S49" s="8"/>
      <c r="T49" s="8"/>
      <c r="U49" s="8"/>
      <c r="V49" s="8"/>
      <c r="W49" s="22"/>
    </row>
    <row r="50" spans="1:23" ht="12.75">
      <c r="A50" s="6" t="s">
        <v>23</v>
      </c>
      <c r="B50" s="38">
        <f>C50+D50</f>
        <v>90</v>
      </c>
      <c r="C50" s="1">
        <f t="shared" si="13"/>
        <v>0</v>
      </c>
      <c r="D50" s="2">
        <f t="shared" si="13"/>
        <v>90</v>
      </c>
      <c r="E50" s="3">
        <f>+J50+N50+R50+V50</f>
        <v>10</v>
      </c>
      <c r="F50" s="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0</v>
      </c>
      <c r="T50" s="8">
        <v>6</v>
      </c>
      <c r="U50" s="8" t="s">
        <v>19</v>
      </c>
      <c r="V50" s="8">
        <v>10</v>
      </c>
      <c r="W50" s="22"/>
    </row>
    <row r="51" spans="1:23" ht="12.75">
      <c r="A51" s="4" t="s">
        <v>8</v>
      </c>
      <c r="B51" s="8">
        <f>SUM(B46:B50)</f>
        <v>240</v>
      </c>
      <c r="C51" s="3">
        <f>SUM(C46:C50)</f>
        <v>60</v>
      </c>
      <c r="D51" s="3">
        <f>SUM(D46:D50)</f>
        <v>180</v>
      </c>
      <c r="E51" s="3">
        <f>SUM(E46:E50)</f>
        <v>21</v>
      </c>
      <c r="F51" s="12"/>
      <c r="G51" s="8">
        <f>SUM(G46:G50)</f>
        <v>2</v>
      </c>
      <c r="H51" s="8">
        <f aca="true" t="shared" si="14" ref="H51:V51">SUM(H46:H50)</f>
        <v>0</v>
      </c>
      <c r="I51" s="8">
        <f t="shared" si="14"/>
        <v>0</v>
      </c>
      <c r="J51" s="8">
        <f t="shared" si="14"/>
        <v>0</v>
      </c>
      <c r="K51" s="8">
        <f t="shared" si="14"/>
        <v>0</v>
      </c>
      <c r="L51" s="8">
        <f t="shared" si="14"/>
        <v>0</v>
      </c>
      <c r="M51" s="8">
        <f t="shared" si="14"/>
        <v>0</v>
      </c>
      <c r="N51" s="8">
        <f t="shared" si="14"/>
        <v>0</v>
      </c>
      <c r="O51" s="8">
        <f t="shared" si="14"/>
        <v>2</v>
      </c>
      <c r="P51" s="8">
        <f t="shared" si="14"/>
        <v>6</v>
      </c>
      <c r="Q51" s="8">
        <f t="shared" si="14"/>
        <v>0</v>
      </c>
      <c r="R51" s="8">
        <f t="shared" si="14"/>
        <v>11</v>
      </c>
      <c r="S51" s="8">
        <f t="shared" si="14"/>
        <v>0</v>
      </c>
      <c r="T51" s="8">
        <f t="shared" si="14"/>
        <v>6</v>
      </c>
      <c r="U51" s="8">
        <f t="shared" si="14"/>
        <v>0</v>
      </c>
      <c r="V51" s="8">
        <f t="shared" si="14"/>
        <v>10</v>
      </c>
      <c r="W51" s="22"/>
    </row>
    <row r="52" spans="1:22" ht="12.75">
      <c r="A52" s="4" t="s">
        <v>85</v>
      </c>
      <c r="B52" s="3">
        <f>+B43+B51</f>
        <v>1395</v>
      </c>
      <c r="C52" s="3">
        <f>+C43+C51</f>
        <v>675</v>
      </c>
      <c r="D52" s="3">
        <f>+D43+D51</f>
        <v>720</v>
      </c>
      <c r="E52" s="3">
        <f>+E43+E51</f>
        <v>120</v>
      </c>
      <c r="F52" s="22"/>
      <c r="G52" s="3">
        <f>+G43+G51</f>
        <v>14</v>
      </c>
      <c r="H52" s="3">
        <f aca="true" t="shared" si="15" ref="H52:V52">+H43+H51</f>
        <v>10</v>
      </c>
      <c r="I52" s="3">
        <f t="shared" si="15"/>
        <v>0</v>
      </c>
      <c r="J52" s="3">
        <f t="shared" si="15"/>
        <v>30</v>
      </c>
      <c r="K52" s="3">
        <f t="shared" si="15"/>
        <v>16</v>
      </c>
      <c r="L52" s="3">
        <f t="shared" si="15"/>
        <v>8</v>
      </c>
      <c r="M52" s="3">
        <f t="shared" si="15"/>
        <v>0</v>
      </c>
      <c r="N52" s="3">
        <f t="shared" si="15"/>
        <v>30</v>
      </c>
      <c r="O52" s="3">
        <f t="shared" si="15"/>
        <v>9</v>
      </c>
      <c r="P52" s="3">
        <f t="shared" si="15"/>
        <v>13</v>
      </c>
      <c r="Q52" s="3">
        <f t="shared" si="15"/>
        <v>0</v>
      </c>
      <c r="R52" s="3">
        <f t="shared" si="15"/>
        <v>28</v>
      </c>
      <c r="S52" s="3">
        <f t="shared" si="15"/>
        <v>6</v>
      </c>
      <c r="T52" s="3">
        <f t="shared" si="15"/>
        <v>17</v>
      </c>
      <c r="U52" s="3">
        <f t="shared" si="15"/>
        <v>0</v>
      </c>
      <c r="V52" s="3">
        <f t="shared" si="15"/>
        <v>32</v>
      </c>
    </row>
    <row r="53" spans="1:22" ht="12.75">
      <c r="A53" s="4" t="s">
        <v>86</v>
      </c>
      <c r="B53" s="3">
        <f>+B44+B51</f>
        <v>1380</v>
      </c>
      <c r="C53" s="3">
        <f>+C44+C51</f>
        <v>645</v>
      </c>
      <c r="D53" s="3">
        <f>+D44+D51</f>
        <v>735</v>
      </c>
      <c r="E53" s="3">
        <f>+E44+E51</f>
        <v>120</v>
      </c>
      <c r="F53" s="22"/>
      <c r="G53" s="3">
        <f>+G44+G51</f>
        <v>14</v>
      </c>
      <c r="H53" s="3">
        <f aca="true" t="shared" si="16" ref="H53:V53">+H44+H51</f>
        <v>10</v>
      </c>
      <c r="I53" s="3">
        <f t="shared" si="16"/>
        <v>0</v>
      </c>
      <c r="J53" s="3">
        <f t="shared" si="16"/>
        <v>30</v>
      </c>
      <c r="K53" s="3">
        <f t="shared" si="16"/>
        <v>16</v>
      </c>
      <c r="L53" s="3">
        <f t="shared" si="16"/>
        <v>8</v>
      </c>
      <c r="M53" s="3">
        <f t="shared" si="16"/>
        <v>0</v>
      </c>
      <c r="N53" s="3">
        <f t="shared" si="16"/>
        <v>30</v>
      </c>
      <c r="O53" s="3">
        <f t="shared" si="16"/>
        <v>8</v>
      </c>
      <c r="P53" s="3">
        <f t="shared" si="16"/>
        <v>14</v>
      </c>
      <c r="Q53" s="3">
        <f t="shared" si="16"/>
        <v>0</v>
      </c>
      <c r="R53" s="3">
        <f t="shared" si="16"/>
        <v>28</v>
      </c>
      <c r="S53" s="3">
        <f t="shared" si="16"/>
        <v>5</v>
      </c>
      <c r="T53" s="3">
        <f t="shared" si="16"/>
        <v>17</v>
      </c>
      <c r="U53" s="3">
        <f t="shared" si="16"/>
        <v>0</v>
      </c>
      <c r="V53" s="3">
        <f t="shared" si="16"/>
        <v>32</v>
      </c>
    </row>
    <row r="54" spans="1:5" ht="12.75">
      <c r="A54" s="37"/>
      <c r="B54" s="7"/>
      <c r="C54" s="7"/>
      <c r="D54" s="7"/>
      <c r="E54" s="7"/>
    </row>
    <row r="55" spans="2:5" ht="12.75">
      <c r="B55" s="18">
        <f>SUM(C55:D55)</f>
        <v>1</v>
      </c>
      <c r="C55" s="18">
        <f>+C52/B52</f>
        <v>0.4838709677419355</v>
      </c>
      <c r="D55" s="18">
        <f>+D52/B52</f>
        <v>0.5161290322580645</v>
      </c>
      <c r="E55" s="7"/>
    </row>
    <row r="56" ht="12.75">
      <c r="E56" s="7"/>
    </row>
    <row r="57" ht="12.75">
      <c r="B57" s="19" t="s">
        <v>12</v>
      </c>
    </row>
    <row r="58" ht="12.75">
      <c r="B58" s="10" t="s">
        <v>13</v>
      </c>
    </row>
    <row r="59" ht="12.75">
      <c r="B59" s="10" t="s">
        <v>14</v>
      </c>
    </row>
    <row r="60" ht="12.75">
      <c r="B60" s="10" t="s">
        <v>18</v>
      </c>
    </row>
  </sheetData>
  <sheetProtection/>
  <mergeCells count="23">
    <mergeCell ref="W1:W6"/>
    <mergeCell ref="B1:E2"/>
    <mergeCell ref="B3:B6"/>
    <mergeCell ref="C3:C6"/>
    <mergeCell ref="O5:R5"/>
    <mergeCell ref="S4:V4"/>
    <mergeCell ref="S5:V5"/>
    <mergeCell ref="F1:F6"/>
    <mergeCell ref="G1:V2"/>
    <mergeCell ref="G4:J4"/>
    <mergeCell ref="G5:J5"/>
    <mergeCell ref="K5:N5"/>
    <mergeCell ref="G3:N3"/>
    <mergeCell ref="O3:V3"/>
    <mergeCell ref="O4:R4"/>
    <mergeCell ref="K4:N4"/>
    <mergeCell ref="A1:A6"/>
    <mergeCell ref="A24:D24"/>
    <mergeCell ref="A16:D16"/>
    <mergeCell ref="E3:E6"/>
    <mergeCell ref="A34:D34"/>
    <mergeCell ref="A7:D7"/>
    <mergeCell ref="D3:D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59" r:id="rId1"/>
  <headerFooter alignWithMargins="0">
    <oddHeader>&amp;LDE GTK&amp;C&amp;"Arial,Félkövér"&amp;14Vezetés és szervezés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2017-04-19T10:30:35Z</cp:lastPrinted>
  <dcterms:created xsi:type="dcterms:W3CDTF">2004-07-21T14:12:46Z</dcterms:created>
  <dcterms:modified xsi:type="dcterms:W3CDTF">2019-05-22T12:45:14Z</dcterms:modified>
  <cp:category/>
  <cp:version/>
  <cp:contentType/>
  <cp:contentStatus/>
</cp:coreProperties>
</file>